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310.2024 - PJ 6 UPA's\PLAN MODELO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2 - Nova Iguaçu II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2 - Nova Iguaçu II'!$A$1:$J$61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4" i="30" l="1"/>
  <c r="A45" i="30"/>
  <c r="A46" i="30"/>
  <c r="A47" i="30"/>
  <c r="A48" i="30"/>
  <c r="A49" i="30"/>
  <c r="A50" i="30"/>
  <c r="A51" i="30"/>
  <c r="A52" i="30"/>
  <c r="A53" i="30"/>
  <c r="A54" i="30"/>
  <c r="A55" i="30"/>
  <c r="C38" i="30"/>
  <c r="C37" i="30"/>
  <c r="G7" i="30" l="1"/>
  <c r="I7" i="30" s="1"/>
  <c r="J40" i="30" s="1"/>
  <c r="G5" i="30"/>
  <c r="I5" i="30" s="1"/>
  <c r="J38" i="30" s="1"/>
  <c r="C40" i="30"/>
  <c r="C39" i="30"/>
  <c r="A40" i="30"/>
  <c r="A39" i="30"/>
  <c r="I38" i="30" l="1"/>
  <c r="I40" i="30"/>
  <c r="E24" i="30"/>
  <c r="E25" i="30" s="1"/>
  <c r="C41" i="30" l="1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A38" i="30"/>
  <c r="A41" i="30"/>
  <c r="A42" i="30"/>
  <c r="A43" i="30"/>
  <c r="A37" i="30"/>
  <c r="C31" i="30"/>
  <c r="G6" i="30"/>
  <c r="I39" i="30" s="1"/>
  <c r="G8" i="30"/>
  <c r="I41" i="30" s="1"/>
  <c r="G9" i="30"/>
  <c r="G10" i="30"/>
  <c r="G11" i="30"/>
  <c r="I44" i="30" s="1"/>
  <c r="G12" i="30"/>
  <c r="I12" i="30" s="1"/>
  <c r="J45" i="30" s="1"/>
  <c r="G13" i="30"/>
  <c r="I13" i="30" s="1"/>
  <c r="J46" i="30" s="1"/>
  <c r="G14" i="30"/>
  <c r="I14" i="30" s="1"/>
  <c r="J47" i="30" s="1"/>
  <c r="G15" i="30"/>
  <c r="I48" i="30" s="1"/>
  <c r="G16" i="30"/>
  <c r="I16" i="30" s="1"/>
  <c r="J49" i="30" s="1"/>
  <c r="G17" i="30"/>
  <c r="I17" i="30" s="1"/>
  <c r="J50" i="30" s="1"/>
  <c r="G18" i="30"/>
  <c r="I18" i="30" s="1"/>
  <c r="J51" i="30" s="1"/>
  <c r="G19" i="30"/>
  <c r="I52" i="30" s="1"/>
  <c r="G20" i="30"/>
  <c r="I20" i="30" s="1"/>
  <c r="J53" i="30" s="1"/>
  <c r="G21" i="30"/>
  <c r="I21" i="30" s="1"/>
  <c r="J54" i="30" s="1"/>
  <c r="G22" i="30"/>
  <c r="I22" i="30" s="1"/>
  <c r="J55" i="30" s="1"/>
  <c r="G23" i="30"/>
  <c r="I23" i="30" s="1"/>
  <c r="J56" i="30" s="1"/>
  <c r="G4" i="30"/>
  <c r="I11" i="30" l="1"/>
  <c r="J44" i="30" s="1"/>
  <c r="I9" i="30"/>
  <c r="J42" i="30" s="1"/>
  <c r="I42" i="30"/>
  <c r="I37" i="30"/>
  <c r="I4" i="30"/>
  <c r="J37" i="30" s="1"/>
  <c r="I10" i="30"/>
  <c r="J43" i="30" s="1"/>
  <c r="I43" i="30"/>
  <c r="I55" i="30"/>
  <c r="I15" i="30"/>
  <c r="J48" i="30" s="1"/>
  <c r="I19" i="30"/>
  <c r="J52" i="30" s="1"/>
  <c r="I50" i="30"/>
  <c r="I56" i="30"/>
  <c r="I54" i="30"/>
  <c r="I53" i="30"/>
  <c r="I51" i="30"/>
  <c r="I49" i="30"/>
  <c r="I47" i="30"/>
  <c r="I46" i="30"/>
  <c r="I45" i="30"/>
  <c r="C30" i="30"/>
  <c r="C29" i="30"/>
  <c r="C32" i="30" l="1"/>
  <c r="I6" i="30" l="1"/>
  <c r="J39" i="30" s="1"/>
  <c r="I8" i="30"/>
  <c r="J41" i="30" s="1"/>
  <c r="J57" i="30" l="1"/>
  <c r="I24" i="30"/>
  <c r="I25" i="30" s="1"/>
  <c r="C57" i="30"/>
  <c r="F57" i="30" l="1"/>
  <c r="F39" i="30"/>
  <c r="F40" i="30"/>
  <c r="H30" i="30"/>
  <c r="H29" i="30"/>
  <c r="H31" i="30"/>
  <c r="G39" i="30" l="1"/>
  <c r="G40" i="30"/>
  <c r="H32" i="30"/>
  <c r="H39" i="30" s="1"/>
  <c r="F42" i="30"/>
  <c r="F46" i="30"/>
  <c r="G46" i="30" s="1"/>
  <c r="F50" i="30"/>
  <c r="G50" i="30" s="1"/>
  <c r="F54" i="30"/>
  <c r="G54" i="30" s="1"/>
  <c r="F56" i="30"/>
  <c r="G56" i="30" s="1"/>
  <c r="F43" i="30"/>
  <c r="F47" i="30"/>
  <c r="F51" i="30"/>
  <c r="F55" i="30"/>
  <c r="F38" i="30"/>
  <c r="F44" i="30"/>
  <c r="G44" i="30" s="1"/>
  <c r="F48" i="30"/>
  <c r="G48" i="30" s="1"/>
  <c r="F52" i="30"/>
  <c r="G52" i="30" s="1"/>
  <c r="F37" i="30"/>
  <c r="F41" i="30"/>
  <c r="F45" i="30"/>
  <c r="G45" i="30" s="1"/>
  <c r="F49" i="30"/>
  <c r="G49" i="30" s="1"/>
  <c r="F53" i="30"/>
  <c r="G53" i="30" s="1"/>
  <c r="C20" i="27"/>
  <c r="H43" i="30" l="1"/>
  <c r="H40" i="30"/>
  <c r="D40" i="30" s="1"/>
  <c r="E40" i="30" s="1"/>
  <c r="D39" i="30"/>
  <c r="E39" i="30" s="1"/>
  <c r="G37" i="30"/>
  <c r="H37" i="30"/>
  <c r="G38" i="30"/>
  <c r="H38" i="30"/>
  <c r="G42" i="30"/>
  <c r="H42" i="30"/>
  <c r="G41" i="30"/>
  <c r="H41" i="30"/>
  <c r="H52" i="30"/>
  <c r="H45" i="30"/>
  <c r="H48" i="30"/>
  <c r="H51" i="30"/>
  <c r="G51" i="30"/>
  <c r="H53" i="30"/>
  <c r="H47" i="30"/>
  <c r="G47" i="30"/>
  <c r="G43" i="30"/>
  <c r="H54" i="30"/>
  <c r="H56" i="30"/>
  <c r="H49" i="30"/>
  <c r="H44" i="30"/>
  <c r="H55" i="30"/>
  <c r="G55" i="30"/>
  <c r="H46" i="30"/>
  <c r="H50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8" i="30"/>
  <c r="E48" i="30" s="1"/>
  <c r="D47" i="30"/>
  <c r="E47" i="30" s="1"/>
  <c r="D52" i="30"/>
  <c r="E52" i="30" s="1"/>
  <c r="D51" i="30"/>
  <c r="E51" i="30" s="1"/>
  <c r="D56" i="30"/>
  <c r="E56" i="30" s="1"/>
  <c r="D55" i="30"/>
  <c r="E55" i="30" s="1"/>
  <c r="D46" i="30"/>
  <c r="E46" i="30" s="1"/>
  <c r="D43" i="30"/>
  <c r="E43" i="30" s="1"/>
  <c r="D44" i="30"/>
  <c r="E44" i="30" s="1"/>
  <c r="D41" i="30"/>
  <c r="E41" i="30" s="1"/>
  <c r="D54" i="30"/>
  <c r="E54" i="30" s="1"/>
  <c r="D45" i="30"/>
  <c r="E45" i="30" s="1"/>
  <c r="D53" i="30"/>
  <c r="E53" i="30" s="1"/>
  <c r="D50" i="30"/>
  <c r="E50" i="30" s="1"/>
  <c r="D49" i="30"/>
  <c r="E49" i="30" s="1"/>
  <c r="D42" i="30"/>
  <c r="E42" i="30" s="1"/>
  <c r="D38" i="30"/>
  <c r="E38" i="30" s="1"/>
  <c r="E57" i="30" l="1"/>
  <c r="B30" i="30" s="1"/>
  <c r="B29" i="30" l="1"/>
  <c r="F59" i="30"/>
  <c r="B31" i="30"/>
  <c r="F60" i="30"/>
  <c r="F61" i="30" s="1"/>
  <c r="B32" i="30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<sst xmlns="http://schemas.openxmlformats.org/spreadsheetml/2006/main" count="1529" uniqueCount="287">
  <si>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</si>
  <si>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</si>
  <si>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</si>
  <si>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</si>
  <si>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</si>
  <si>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</si>
  <si>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</si>
  <si>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</si>
  <si>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</si>
  <si>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</si>
  <si>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</si>
  <si>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</si>
  <si>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</si>
  <si>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</si>
  <si>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</si>
  <si>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</si>
  <si>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</si>
  <si>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</si>
  <si>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</si>
  <si>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</si>
  <si>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</si>
  <si>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</si>
  <si>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</si>
  <si>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</si>
  <si>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</si>
  <si>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</si>
  <si>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</si>
  <si>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</si>
  <si>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</si>
  <si>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</si>
  <si>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</si>
  <si>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</si>
  <si>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</si>
  <si>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</si>
  <si>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</si>
  <si>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</si>
  <si>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</si>
  <si>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</si>
  <si>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</si>
  <si>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</si>
  <si>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</si>
  <si>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</si>
  <si>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</si>
  <si>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</si>
  <si>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</si>
  <si>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</si>
  <si>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</si>
  <si>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</si>
  <si>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</si>
  <si>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</si>
  <si>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</si>
  <si>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</si>
  <si>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</si>
  <si>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</si>
  <si>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</si>
  <si>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</si>
  <si>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</si>
  <si>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</si>
  <si>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</si>
  <si>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</si>
  <si>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</si>
  <si>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</si>
  <si>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</si>
  <si>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</si>
  <si>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</si>
  <si>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</si>
  <si>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</si>
  <si>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</si>
  <si>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</si>
  <si>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</si>
  <si>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</si>
  <si>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</si>
  <si>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</si>
  <si>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</si>
  <si>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</si>
  <si>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</si>
  <si>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</si>
  <si>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</si>
  <si>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</si>
  <si>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</si>
  <si>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</si>
  <si>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</si>
  <si>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</si>
  <si>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</si>
  <si>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</si>
  <si>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</si>
  <si>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</si>
  <si>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</si>
  <si>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</si>
  <si>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</si>
  <si>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</si>
  <si>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</si>
  <si>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</si>
  <si>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</si>
  <si>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</si>
  <si>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</si>
  <si>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</si>
  <si>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</si>
  <si>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</si>
  <si>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</si>
  <si>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</si>
  <si>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</si>
  <si>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</si>
  <si>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</si>
  <si>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</si>
  <si>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</si>
  <si>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</si>
  <si>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</si>
  <si>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</si>
  <si>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</si>
  <si>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</si>
  <si>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</si>
  <si>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</si>
  <si>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</si>
  <si>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</si>
  <si>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</si>
  <si>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</si>
  <si>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</si>
  <si>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</si>
  <si>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</si>
  <si>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</si>
  <si>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</si>
  <si>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</si>
  <si>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</si>
  <si>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</si>
  <si>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</si>
  <si>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</si>
  <si>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</si>
  <si>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</si>
  <si>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</si>
  <si>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</si>
  <si>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</si>
  <si>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</si>
  <si>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</si>
  <si>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</si>
  <si>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</si>
  <si>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</si>
  <si>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</si>
  <si>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</si>
  <si>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</si>
  <si>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</si>
  <si>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</si>
  <si>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</si>
  <si>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</si>
  <si>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</si>
  <si>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</si>
  <si>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</si>
  <si>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</si>
  <si>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</si>
  <si>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</si>
  <si>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</si>
  <si>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</si>
  <si>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</si>
  <si>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</si>
  <si>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</si>
  <si>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</si>
  <si>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</si>
  <si>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</si>
  <si>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</si>
  <si>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</si>
  <si>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</si>
  <si>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</si>
  <si>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</si>
  <si>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</si>
  <si>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</si>
  <si>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</si>
  <si>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</si>
  <si>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</si>
  <si>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</si>
  <si>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</si>
  <si>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</si>
  <si>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</si>
  <si>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</si>
  <si>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</si>
  <si>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</si>
  <si>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</si>
  <si>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</si>
  <si>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</si>
  <si>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</si>
  <si>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</si>
  <si>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</si>
  <si>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</si>
  <si>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</si>
  <si>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</si>
  <si>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</si>
  <si>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</si>
  <si>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</si>
  <si>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</si>
  <si>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</si>
  <si>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</si>
  <si>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</si>
  <si>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</si>
  <si>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</si>
  <si>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</si>
  <si>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</si>
  <si>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</si>
  <si>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</si>
  <si>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</si>
  <si>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</si>
  <si>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</si>
  <si>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</si>
  <si>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</si>
  <si>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</si>
  <si>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</si>
  <si>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</si>
  <si>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</si>
  <si>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</si>
  <si>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</si>
  <si>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</si>
  <si>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</si>
  <si>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</si>
  <si>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</si>
  <si>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</si>
  <si>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</si>
  <si>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</si>
  <si>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</si>
  <si>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</si>
  <si>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</si>
  <si>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</si>
  <si>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</si>
  <si>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</si>
  <si>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</si>
  <si>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</si>
  <si>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</si>
  <si>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</si>
  <si>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</si>
  <si>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</si>
  <si>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</si>
  <si>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</si>
  <si>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</si>
  <si>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</si>
  <si>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</si>
  <si>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</si>
  <si>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</si>
  <si>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</si>
  <si>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</si>
  <si>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</si>
  <si>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</si>
  <si>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</si>
  <si>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</si>
  <si>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</si>
  <si>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</si>
  <si>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</si>
  <si>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</si>
  <si>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</si>
  <si>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</si>
  <si>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</si>
  <si>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</si>
  <si>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</si>
  <si>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</si>
  <si>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</si>
  <si>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</si>
  <si>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</si>
  <si>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</si>
  <si>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</si>
  <si>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</si>
  <si>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</si>
  <si>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</si>
  <si>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</si>
  <si>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</si>
  <si>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</si>
  <si>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</si>
  <si>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</si>
  <si>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</si>
  <si>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</si>
  <si>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</si>
  <si>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</si>
  <si>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</si>
  <si>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</si>
  <si>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</si>
  <si>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</si>
  <si>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</si>
  <si>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</si>
  <si>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</si>
  <si>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</si>
  <si>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</si>
  <si>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</si>
  <si>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Pediatria Plantão 24h (2ª e 6ª feira)</t>
  </si>
  <si>
    <t>VALOR ANUAL</t>
  </si>
  <si>
    <t>ANUAL</t>
  </si>
  <si>
    <t>Médica Clínica Médica Rotina</t>
  </si>
  <si>
    <t>LOTE 2 - UPA Nova Iguaçu II</t>
  </si>
  <si>
    <t>Médico Clínica Médica Plantão 12h Diurno - sábado e domingo</t>
  </si>
  <si>
    <t>Médico Clínica Médica Plantão 12h Diurno - 2ª a 6ª feira</t>
  </si>
  <si>
    <t>Médico Clínica Médica Plantão 12h Noturno - 2ª a 6ª feira</t>
  </si>
  <si>
    <t>Médico Clínica Médica Plantão 12h Noturno - sábado e domingo</t>
  </si>
  <si>
    <t>Médico Pediatria Plantão (sábado e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</si>
</sst>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6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A11" sqref="A11:XFD23"/>
    </sheetView>
  </sheetViews>
  <sheetFormatPr defaultRowHeight="11.25" x14ac:dyDescent="0.2"/>
  <cols>
    <col min="1" max="1" width="9.140625" style="617" customWidth="1"/>
    <col min="2" max="2" width="28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1" t="s">
        <v>281</v>
      </c>
      <c r="B1" s="722"/>
      <c r="C1" s="722"/>
      <c r="D1" s="722"/>
      <c r="E1" s="722"/>
      <c r="F1" s="722"/>
      <c r="G1" s="722"/>
      <c r="H1" s="722"/>
      <c r="I1" s="722"/>
      <c r="J1" s="723"/>
    </row>
    <row r="2" spans="1:10" ht="12.75" x14ac:dyDescent="0.2">
      <c r="A2" s="733" t="s">
        <v>255</v>
      </c>
      <c r="B2" s="734"/>
      <c r="C2" s="734"/>
      <c r="D2" s="734"/>
      <c r="E2" s="734"/>
      <c r="F2" s="734"/>
      <c r="G2" s="734"/>
      <c r="H2" s="734"/>
      <c r="I2" s="734"/>
      <c r="J2" s="735"/>
    </row>
    <row r="3" spans="1:10" ht="15" customHeight="1" x14ac:dyDescent="0.2">
      <c r="A3" s="719" t="s">
        <v>28</v>
      </c>
      <c r="B3" s="720"/>
      <c r="C3" s="720"/>
      <c r="D3" s="720"/>
      <c r="E3" s="726" t="s">
        <v>29</v>
      </c>
      <c r="F3" s="730"/>
      <c r="G3" s="724" t="s">
        <v>263</v>
      </c>
      <c r="H3" s="725"/>
      <c r="I3" s="726" t="s">
        <v>264</v>
      </c>
      <c r="J3" s="727"/>
    </row>
    <row r="4" spans="1:10" ht="15" customHeight="1" x14ac:dyDescent="0.2">
      <c r="A4" s="719" t="s">
        <v>283</v>
      </c>
      <c r="B4" s="720"/>
      <c r="C4" s="720"/>
      <c r="D4" s="720"/>
      <c r="E4" s="709">
        <v>1290</v>
      </c>
      <c r="F4" s="710"/>
      <c r="G4" s="674">
        <f>ROUND(H4,2)</f>
        <v>0</v>
      </c>
      <c r="H4" s="673">
        <v>0</v>
      </c>
      <c r="I4" s="713">
        <f>E4*G4</f>
        <v>0</v>
      </c>
      <c r="J4" s="714"/>
    </row>
    <row r="5" spans="1:10" ht="15" customHeight="1" x14ac:dyDescent="0.2">
      <c r="A5" s="719" t="s">
        <v>284</v>
      </c>
      <c r="B5" s="720"/>
      <c r="C5" s="720"/>
      <c r="D5" s="720"/>
      <c r="E5" s="709">
        <v>1032</v>
      </c>
      <c r="F5" s="710"/>
      <c r="G5" s="674">
        <f>ROUND(H5,2)</f>
        <v>0</v>
      </c>
      <c r="H5" s="673">
        <v>0</v>
      </c>
      <c r="I5" s="713">
        <f>E5*G5</f>
        <v>0</v>
      </c>
      <c r="J5" s="714"/>
    </row>
    <row r="6" spans="1:10" ht="15" customHeight="1" x14ac:dyDescent="0.2">
      <c r="A6" s="719" t="s">
        <v>282</v>
      </c>
      <c r="B6" s="720"/>
      <c r="C6" s="720"/>
      <c r="D6" s="720"/>
      <c r="E6" s="709">
        <v>516</v>
      </c>
      <c r="F6" s="710"/>
      <c r="G6" s="674">
        <f t="shared" ref="G6:G23" si="0">ROUND(H6,2)</f>
        <v>0</v>
      </c>
      <c r="H6" s="673">
        <v>0</v>
      </c>
      <c r="I6" s="713">
        <f>E6*G6</f>
        <v>0</v>
      </c>
      <c r="J6" s="714"/>
    </row>
    <row r="7" spans="1:10" ht="15" customHeight="1" x14ac:dyDescent="0.2">
      <c r="A7" s="719" t="s">
        <v>285</v>
      </c>
      <c r="B7" s="720"/>
      <c r="C7" s="720"/>
      <c r="D7" s="720"/>
      <c r="E7" s="709">
        <v>413</v>
      </c>
      <c r="F7" s="710"/>
      <c r="G7" s="674">
        <f t="shared" si="0"/>
        <v>0</v>
      </c>
      <c r="H7" s="673">
        <v>0</v>
      </c>
      <c r="I7" s="713">
        <f>E7*G7</f>
        <v>0</v>
      </c>
      <c r="J7" s="714"/>
    </row>
    <row r="8" spans="1:10" ht="15" customHeight="1" x14ac:dyDescent="0.2">
      <c r="A8" s="719" t="s">
        <v>280</v>
      </c>
      <c r="B8" s="720"/>
      <c r="C8" s="720"/>
      <c r="D8" s="720"/>
      <c r="E8" s="709">
        <v>181</v>
      </c>
      <c r="F8" s="710"/>
      <c r="G8" s="674">
        <f t="shared" si="0"/>
        <v>0</v>
      </c>
      <c r="H8" s="673">
        <v>0</v>
      </c>
      <c r="I8" s="713">
        <f>E8*G8</f>
        <v>0</v>
      </c>
      <c r="J8" s="714"/>
    </row>
    <row r="9" spans="1:10" ht="15" customHeight="1" x14ac:dyDescent="0.2">
      <c r="A9" s="719" t="s">
        <v>277</v>
      </c>
      <c r="B9" s="720"/>
      <c r="C9" s="720"/>
      <c r="D9" s="720"/>
      <c r="E9" s="709">
        <v>1032</v>
      </c>
      <c r="F9" s="710"/>
      <c r="G9" s="674">
        <f t="shared" si="0"/>
        <v>0</v>
      </c>
      <c r="H9" s="673">
        <v>0</v>
      </c>
      <c r="I9" s="713">
        <f t="shared" ref="I9:I22" si="1">E9*G9</f>
        <v>0</v>
      </c>
      <c r="J9" s="714"/>
    </row>
    <row r="10" spans="1:10" ht="12.75" x14ac:dyDescent="0.2">
      <c r="A10" s="719" t="s">
        <v>286</v>
      </c>
      <c r="B10" s="720"/>
      <c r="C10" s="720"/>
      <c r="D10" s="720"/>
      <c r="E10" s="709">
        <v>413</v>
      </c>
      <c r="F10" s="710"/>
      <c r="G10" s="674">
        <f t="shared" si="0"/>
        <v>0</v>
      </c>
      <c r="H10" s="673">
        <v>0</v>
      </c>
      <c r="I10" s="713">
        <f t="shared" si="1"/>
        <v>0</v>
      </c>
      <c r="J10" s="714"/>
    </row>
    <row r="11" spans="1:10" ht="12.75" hidden="1" x14ac:dyDescent="0.2">
      <c r="A11" s="719"/>
      <c r="B11" s="720"/>
      <c r="C11" s="720"/>
      <c r="D11" s="720"/>
      <c r="E11" s="709">
        <v>0</v>
      </c>
      <c r="F11" s="710"/>
      <c r="G11" s="674">
        <f t="shared" si="0"/>
        <v>0</v>
      </c>
      <c r="H11" s="673">
        <v>0</v>
      </c>
      <c r="I11" s="713">
        <f t="shared" si="1"/>
        <v>0</v>
      </c>
      <c r="J11" s="714"/>
    </row>
    <row r="12" spans="1:10" ht="12.75" hidden="1" x14ac:dyDescent="0.2">
      <c r="A12" s="719"/>
      <c r="B12" s="720"/>
      <c r="C12" s="720"/>
      <c r="D12" s="720"/>
      <c r="E12" s="709">
        <v>0</v>
      </c>
      <c r="F12" s="710"/>
      <c r="G12" s="674">
        <f t="shared" si="0"/>
        <v>0</v>
      </c>
      <c r="H12" s="673">
        <v>0</v>
      </c>
      <c r="I12" s="713">
        <f t="shared" si="1"/>
        <v>0</v>
      </c>
      <c r="J12" s="714"/>
    </row>
    <row r="13" spans="1:10" ht="12.75" hidden="1" x14ac:dyDescent="0.2">
      <c r="A13" s="719"/>
      <c r="B13" s="720"/>
      <c r="C13" s="720"/>
      <c r="D13" s="720"/>
      <c r="E13" s="709">
        <v>0</v>
      </c>
      <c r="F13" s="710"/>
      <c r="G13" s="674">
        <f t="shared" si="0"/>
        <v>0</v>
      </c>
      <c r="H13" s="673">
        <v>0</v>
      </c>
      <c r="I13" s="713">
        <f t="shared" si="1"/>
        <v>0</v>
      </c>
      <c r="J13" s="714"/>
    </row>
    <row r="14" spans="1:10" ht="12.75" hidden="1" x14ac:dyDescent="0.2">
      <c r="A14" s="719"/>
      <c r="B14" s="720"/>
      <c r="C14" s="720"/>
      <c r="D14" s="720"/>
      <c r="E14" s="709">
        <v>0</v>
      </c>
      <c r="F14" s="710"/>
      <c r="G14" s="674">
        <f t="shared" si="0"/>
        <v>0</v>
      </c>
      <c r="H14" s="673">
        <v>0</v>
      </c>
      <c r="I14" s="713">
        <f t="shared" si="1"/>
        <v>0</v>
      </c>
      <c r="J14" s="714"/>
    </row>
    <row r="15" spans="1:10" ht="12.75" hidden="1" x14ac:dyDescent="0.2">
      <c r="A15" s="719"/>
      <c r="B15" s="720"/>
      <c r="C15" s="720"/>
      <c r="D15" s="720"/>
      <c r="E15" s="709">
        <v>0</v>
      </c>
      <c r="F15" s="710"/>
      <c r="G15" s="674">
        <f t="shared" si="0"/>
        <v>0</v>
      </c>
      <c r="H15" s="673">
        <v>0</v>
      </c>
      <c r="I15" s="713">
        <f t="shared" si="1"/>
        <v>0</v>
      </c>
      <c r="J15" s="714"/>
    </row>
    <row r="16" spans="1:10" ht="12.75" hidden="1" x14ac:dyDescent="0.2">
      <c r="A16" s="719"/>
      <c r="B16" s="720"/>
      <c r="C16" s="720"/>
      <c r="D16" s="720"/>
      <c r="E16" s="709">
        <v>0</v>
      </c>
      <c r="F16" s="710"/>
      <c r="G16" s="674">
        <f t="shared" si="0"/>
        <v>0</v>
      </c>
      <c r="H16" s="673">
        <v>0</v>
      </c>
      <c r="I16" s="713">
        <f t="shared" si="1"/>
        <v>0</v>
      </c>
      <c r="J16" s="714"/>
    </row>
    <row r="17" spans="1:10" ht="12.75" hidden="1" x14ac:dyDescent="0.2">
      <c r="A17" s="719"/>
      <c r="B17" s="720"/>
      <c r="C17" s="720"/>
      <c r="D17" s="720"/>
      <c r="E17" s="709">
        <v>0</v>
      </c>
      <c r="F17" s="710"/>
      <c r="G17" s="674">
        <f t="shared" si="0"/>
        <v>0</v>
      </c>
      <c r="H17" s="673">
        <v>0</v>
      </c>
      <c r="I17" s="713">
        <f t="shared" si="1"/>
        <v>0</v>
      </c>
      <c r="J17" s="714"/>
    </row>
    <row r="18" spans="1:10" ht="12.75" hidden="1" x14ac:dyDescent="0.2">
      <c r="A18" s="719"/>
      <c r="B18" s="720"/>
      <c r="C18" s="720"/>
      <c r="D18" s="720"/>
      <c r="E18" s="709">
        <v>0</v>
      </c>
      <c r="F18" s="710"/>
      <c r="G18" s="674">
        <f t="shared" si="0"/>
        <v>0</v>
      </c>
      <c r="H18" s="673">
        <v>0</v>
      </c>
      <c r="I18" s="713">
        <f t="shared" si="1"/>
        <v>0</v>
      </c>
      <c r="J18" s="714"/>
    </row>
    <row r="19" spans="1:10" ht="12.75" hidden="1" x14ac:dyDescent="0.2">
      <c r="A19" s="719"/>
      <c r="B19" s="720"/>
      <c r="C19" s="720"/>
      <c r="D19" s="720"/>
      <c r="E19" s="709">
        <v>0</v>
      </c>
      <c r="F19" s="710"/>
      <c r="G19" s="674">
        <f t="shared" si="0"/>
        <v>0</v>
      </c>
      <c r="H19" s="673">
        <v>0</v>
      </c>
      <c r="I19" s="713">
        <f t="shared" si="1"/>
        <v>0</v>
      </c>
      <c r="J19" s="714"/>
    </row>
    <row r="20" spans="1:10" ht="12.75" hidden="1" x14ac:dyDescent="0.2">
      <c r="A20" s="719"/>
      <c r="B20" s="720"/>
      <c r="C20" s="720"/>
      <c r="D20" s="720"/>
      <c r="E20" s="709">
        <v>0</v>
      </c>
      <c r="F20" s="710"/>
      <c r="G20" s="674">
        <f t="shared" si="0"/>
        <v>0</v>
      </c>
      <c r="H20" s="673">
        <v>0</v>
      </c>
      <c r="I20" s="713">
        <f t="shared" si="1"/>
        <v>0</v>
      </c>
      <c r="J20" s="714"/>
    </row>
    <row r="21" spans="1:10" ht="12.75" hidden="1" x14ac:dyDescent="0.2">
      <c r="A21" s="719"/>
      <c r="B21" s="720"/>
      <c r="C21" s="720"/>
      <c r="D21" s="720"/>
      <c r="E21" s="709">
        <v>0</v>
      </c>
      <c r="F21" s="710"/>
      <c r="G21" s="674">
        <f t="shared" si="0"/>
        <v>0</v>
      </c>
      <c r="H21" s="673">
        <v>0</v>
      </c>
      <c r="I21" s="713">
        <f t="shared" si="1"/>
        <v>0</v>
      </c>
      <c r="J21" s="714"/>
    </row>
    <row r="22" spans="1:10" ht="12.75" hidden="1" x14ac:dyDescent="0.2">
      <c r="A22" s="719"/>
      <c r="B22" s="720"/>
      <c r="C22" s="720"/>
      <c r="D22" s="720"/>
      <c r="E22" s="709">
        <v>0</v>
      </c>
      <c r="F22" s="710"/>
      <c r="G22" s="674">
        <f t="shared" si="0"/>
        <v>0</v>
      </c>
      <c r="H22" s="673">
        <v>0</v>
      </c>
      <c r="I22" s="713">
        <f t="shared" si="1"/>
        <v>0</v>
      </c>
      <c r="J22" s="714"/>
    </row>
    <row r="23" spans="1:10" ht="12.75" hidden="1" x14ac:dyDescent="0.2">
      <c r="A23" s="719"/>
      <c r="B23" s="720"/>
      <c r="C23" s="720"/>
      <c r="D23" s="720"/>
      <c r="E23" s="709">
        <v>0</v>
      </c>
      <c r="F23" s="710"/>
      <c r="G23" s="674">
        <f t="shared" si="0"/>
        <v>0</v>
      </c>
      <c r="H23" s="673">
        <v>0</v>
      </c>
      <c r="I23" s="713">
        <f>E23*G23</f>
        <v>0</v>
      </c>
      <c r="J23" s="714"/>
    </row>
    <row r="24" spans="1:10" ht="15" customHeight="1" x14ac:dyDescent="0.2">
      <c r="A24" s="728" t="s">
        <v>256</v>
      </c>
      <c r="B24" s="729"/>
      <c r="C24" s="729"/>
      <c r="D24" s="729"/>
      <c r="E24" s="731">
        <f>SUM(E4:F23)</f>
        <v>4877</v>
      </c>
      <c r="F24" s="732"/>
      <c r="G24" s="675"/>
      <c r="H24" s="748" t="s">
        <v>275</v>
      </c>
      <c r="I24" s="736">
        <f>SUM(I4:J22)</f>
        <v>0</v>
      </c>
      <c r="J24" s="737"/>
    </row>
    <row r="25" spans="1:10" ht="15" customHeight="1" thickBot="1" x14ac:dyDescent="0.25">
      <c r="A25" s="754" t="s">
        <v>278</v>
      </c>
      <c r="B25" s="755"/>
      <c r="C25" s="755"/>
      <c r="D25" s="755"/>
      <c r="E25" s="756">
        <f>E24*12</f>
        <v>58524</v>
      </c>
      <c r="F25" s="757"/>
      <c r="G25" s="675"/>
      <c r="H25" s="749"/>
      <c r="I25" s="750">
        <f>I24*12</f>
        <v>0</v>
      </c>
      <c r="J25" s="75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0" t="s">
        <v>265</v>
      </c>
      <c r="B27" s="761"/>
      <c r="C27" s="758" t="s">
        <v>262</v>
      </c>
      <c r="D27" s="759"/>
      <c r="F27" s="764" t="s">
        <v>266</v>
      </c>
      <c r="G27" s="625" t="s">
        <v>261</v>
      </c>
      <c r="H27" s="766" t="s">
        <v>254</v>
      </c>
      <c r="I27" s="752"/>
      <c r="J27" s="753"/>
    </row>
    <row r="28" spans="1:10" ht="12.75" x14ac:dyDescent="0.2">
      <c r="A28" s="762"/>
      <c r="B28" s="763"/>
      <c r="C28" s="670"/>
      <c r="D28" s="671" t="s">
        <v>275</v>
      </c>
      <c r="F28" s="765"/>
      <c r="G28" s="672" t="s">
        <v>275</v>
      </c>
      <c r="H28" s="76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68">
        <f>SUM(C29:C31)</f>
        <v>0</v>
      </c>
      <c r="D32" s="769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1" t="s">
        <v>267</v>
      </c>
      <c r="B35" s="722"/>
      <c r="C35" s="722"/>
      <c r="D35" s="722"/>
      <c r="E35" s="723"/>
      <c r="F35" s="721" t="s">
        <v>268</v>
      </c>
      <c r="G35" s="722"/>
      <c r="H35" s="722"/>
      <c r="I35" s="722"/>
      <c r="J35" s="723"/>
    </row>
    <row r="36" spans="1:10" ht="25.5" x14ac:dyDescent="0.2">
      <c r="A36" s="719" t="s">
        <v>28</v>
      </c>
      <c r="B36" s="720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26.25" customHeight="1" x14ac:dyDescent="0.2">
      <c r="A37" s="715" t="str">
        <f>A4</f>
        <v>Médico Clínica Médica Plantão 12h Diurno - 2ª a 6ª feira</v>
      </c>
      <c r="B37" s="716"/>
      <c r="C37" s="676">
        <f>E4</f>
        <v>1290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 t="shared" ref="H37:H43" si="3">IFERROR(($H$32*F37)/C37,"0")</f>
        <v>0</v>
      </c>
      <c r="I37" s="643">
        <f>G4</f>
        <v>0</v>
      </c>
      <c r="J37" s="678">
        <f>I4</f>
        <v>0</v>
      </c>
    </row>
    <row r="38" spans="1:10" ht="26.25" customHeight="1" x14ac:dyDescent="0.2">
      <c r="A38" s="715" t="str">
        <f>A6</f>
        <v>Médico Clínica Médica Plantão 12h Diurno - sábado e domingo</v>
      </c>
      <c r="B38" s="716"/>
      <c r="C38" s="676">
        <f>E5</f>
        <v>1032</v>
      </c>
      <c r="D38" s="642">
        <f t="shared" ref="D38:D56" si="4">IFERROR(I38-H38-G38,"0")</f>
        <v>0</v>
      </c>
      <c r="E38" s="677">
        <f>C38*D38</f>
        <v>0</v>
      </c>
      <c r="F38" s="680" t="str">
        <f>IFERROR(J38/$J$57,"0")</f>
        <v>0</v>
      </c>
      <c r="G38" s="642">
        <f t="shared" ref="G38:G56" si="5">IFERROR(($C$32*F38)/C38,"0")</f>
        <v>0</v>
      </c>
      <c r="H38" s="642">
        <f t="shared" si="3"/>
        <v>0</v>
      </c>
      <c r="I38" s="643">
        <f>G5</f>
        <v>0</v>
      </c>
      <c r="J38" s="678">
        <f>I5</f>
        <v>0</v>
      </c>
    </row>
    <row r="39" spans="1:10" ht="26.25" customHeight="1" x14ac:dyDescent="0.2">
      <c r="A39" s="711" t="str">
        <f>A6</f>
        <v>Médico Clínica Médica Plantão 12h Diurno - sábado e domingo</v>
      </c>
      <c r="B39" s="712"/>
      <c r="C39" s="676">
        <f>E6</f>
        <v>516</v>
      </c>
      <c r="D39" s="642">
        <f t="shared" si="4"/>
        <v>0</v>
      </c>
      <c r="E39" s="677">
        <f>C39*D39</f>
        <v>0</v>
      </c>
      <c r="F39" s="680" t="str">
        <f>IFERROR(J39/$J$57,"0")</f>
        <v>0</v>
      </c>
      <c r="G39" s="642">
        <f t="shared" si="5"/>
        <v>0</v>
      </c>
      <c r="H39" s="642">
        <f t="shared" si="3"/>
        <v>0</v>
      </c>
      <c r="I39" s="643">
        <f>G6</f>
        <v>0</v>
      </c>
      <c r="J39" s="678">
        <f>I6</f>
        <v>0</v>
      </c>
    </row>
    <row r="40" spans="1:10" ht="26.25" customHeight="1" x14ac:dyDescent="0.2">
      <c r="A40" s="711" t="str">
        <f>A7</f>
        <v>Médico Clínica Médica Plantão 12h Noturno - sábado e domingo</v>
      </c>
      <c r="B40" s="712"/>
      <c r="C40" s="676">
        <f>E7</f>
        <v>413</v>
      </c>
      <c r="D40" s="642">
        <f t="shared" si="4"/>
        <v>0</v>
      </c>
      <c r="E40" s="677">
        <f>C40*D40</f>
        <v>0</v>
      </c>
      <c r="F40" s="680" t="str">
        <f>IFERROR(J40/$J$57,"0")</f>
        <v>0</v>
      </c>
      <c r="G40" s="642">
        <f t="shared" si="5"/>
        <v>0</v>
      </c>
      <c r="H40" s="642">
        <f t="shared" si="3"/>
        <v>0</v>
      </c>
      <c r="I40" s="643">
        <f>G7</f>
        <v>0</v>
      </c>
      <c r="J40" s="678">
        <f>I7</f>
        <v>0</v>
      </c>
    </row>
    <row r="41" spans="1:10" ht="12.75" x14ac:dyDescent="0.2">
      <c r="A41" s="715" t="str">
        <f>A8</f>
        <v>Médica Clínica Médica Rotina</v>
      </c>
      <c r="B41" s="716"/>
      <c r="C41" s="676">
        <f>E8</f>
        <v>181</v>
      </c>
      <c r="D41" s="642">
        <f t="shared" si="4"/>
        <v>0</v>
      </c>
      <c r="E41" s="677">
        <f t="shared" ref="E41:E56" si="6">C41*D41</f>
        <v>0</v>
      </c>
      <c r="F41" s="680" t="str">
        <f>IFERROR(J41/$J$57,"0")</f>
        <v>0</v>
      </c>
      <c r="G41" s="642">
        <f t="shared" si="5"/>
        <v>0</v>
      </c>
      <c r="H41" s="642">
        <f t="shared" si="3"/>
        <v>0</v>
      </c>
      <c r="I41" s="643">
        <f>G8</f>
        <v>0</v>
      </c>
      <c r="J41" s="678">
        <f>I8</f>
        <v>0</v>
      </c>
    </row>
    <row r="42" spans="1:10" ht="12.75" x14ac:dyDescent="0.2">
      <c r="A42" s="715" t="str">
        <f>A9</f>
        <v>Médico Pediatria Plantão 24h (2ª e 6ª feira)</v>
      </c>
      <c r="B42" s="716"/>
      <c r="C42" s="676">
        <f>E9</f>
        <v>1032</v>
      </c>
      <c r="D42" s="642">
        <f t="shared" si="4"/>
        <v>0</v>
      </c>
      <c r="E42" s="677">
        <f t="shared" si="6"/>
        <v>0</v>
      </c>
      <c r="F42" s="680" t="str">
        <f>IFERROR(J42/$J$57,"0")</f>
        <v>0</v>
      </c>
      <c r="G42" s="642">
        <f t="shared" si="5"/>
        <v>0</v>
      </c>
      <c r="H42" s="642">
        <f t="shared" si="3"/>
        <v>0</v>
      </c>
      <c r="I42" s="643">
        <f>G9</f>
        <v>0</v>
      </c>
      <c r="J42" s="678">
        <f>I9</f>
        <v>0</v>
      </c>
    </row>
    <row r="43" spans="1:10" ht="26.25" customHeight="1" thickBot="1" x14ac:dyDescent="0.25">
      <c r="A43" s="715" t="str">
        <f>A10</f>
        <v>Médico Pediatria Plantão (sábado e domingo)</v>
      </c>
      <c r="B43" s="716"/>
      <c r="C43" s="676">
        <f>E10</f>
        <v>413</v>
      </c>
      <c r="D43" s="642">
        <f t="shared" si="4"/>
        <v>0</v>
      </c>
      <c r="E43" s="677">
        <f t="shared" si="6"/>
        <v>0</v>
      </c>
      <c r="F43" s="680" t="str">
        <f>IFERROR(J43/$J$57,"0")</f>
        <v>0</v>
      </c>
      <c r="G43" s="642">
        <f t="shared" si="5"/>
        <v>0</v>
      </c>
      <c r="H43" s="642">
        <f t="shared" si="3"/>
        <v>0</v>
      </c>
      <c r="I43" s="643">
        <f>G10</f>
        <v>0</v>
      </c>
      <c r="J43" s="678">
        <f>I10</f>
        <v>0</v>
      </c>
    </row>
    <row r="44" spans="1:10" ht="14.25" hidden="1" customHeight="1" x14ac:dyDescent="0.2">
      <c r="A44" s="715">
        <f t="shared" ref="A44:A55" si="7">A11</f>
        <v>0</v>
      </c>
      <c r="B44" s="716"/>
      <c r="C44" s="676">
        <f>E11</f>
        <v>0</v>
      </c>
      <c r="D44" s="642">
        <f t="shared" si="4"/>
        <v>0</v>
      </c>
      <c r="E44" s="677">
        <f t="shared" si="6"/>
        <v>0</v>
      </c>
      <c r="F44" s="680" t="str">
        <f>IFERROR(J44/$J$57,"0")</f>
        <v>0</v>
      </c>
      <c r="G44" s="642" t="str">
        <f t="shared" si="5"/>
        <v>0</v>
      </c>
      <c r="H44" s="642" t="str">
        <f t="shared" ref="H44:H56" si="8">IFERROR(($H$32*F44)/C44,"0")</f>
        <v>0</v>
      </c>
      <c r="I44" s="643">
        <f>G11</f>
        <v>0</v>
      </c>
      <c r="J44" s="678">
        <f>I11</f>
        <v>0</v>
      </c>
    </row>
    <row r="45" spans="1:10" ht="12.75" hidden="1" x14ac:dyDescent="0.2">
      <c r="A45" s="715">
        <f t="shared" si="7"/>
        <v>0</v>
      </c>
      <c r="B45" s="716"/>
      <c r="C45" s="676">
        <f>E12</f>
        <v>0</v>
      </c>
      <c r="D45" s="642">
        <f t="shared" si="4"/>
        <v>0</v>
      </c>
      <c r="E45" s="677">
        <f t="shared" si="6"/>
        <v>0</v>
      </c>
      <c r="F45" s="680" t="str">
        <f>IFERROR(J45/$J$57,"0")</f>
        <v>0</v>
      </c>
      <c r="G45" s="642" t="str">
        <f t="shared" si="5"/>
        <v>0</v>
      </c>
      <c r="H45" s="642" t="str">
        <f t="shared" si="8"/>
        <v>0</v>
      </c>
      <c r="I45" s="643">
        <f>G12</f>
        <v>0</v>
      </c>
      <c r="J45" s="678">
        <f>I12</f>
        <v>0</v>
      </c>
    </row>
    <row r="46" spans="1:10" ht="12.75" hidden="1" x14ac:dyDescent="0.2">
      <c r="A46" s="715">
        <f t="shared" si="7"/>
        <v>0</v>
      </c>
      <c r="B46" s="716"/>
      <c r="C46" s="676">
        <f>E13</f>
        <v>0</v>
      </c>
      <c r="D46" s="642">
        <f t="shared" si="4"/>
        <v>0</v>
      </c>
      <c r="E46" s="677">
        <f t="shared" si="6"/>
        <v>0</v>
      </c>
      <c r="F46" s="680" t="str">
        <f>IFERROR(J46/$J$57,"0")</f>
        <v>0</v>
      </c>
      <c r="G46" s="642" t="str">
        <f t="shared" si="5"/>
        <v>0</v>
      </c>
      <c r="H46" s="642" t="str">
        <f t="shared" si="8"/>
        <v>0</v>
      </c>
      <c r="I46" s="643">
        <f>G13</f>
        <v>0</v>
      </c>
      <c r="J46" s="678">
        <f>I13</f>
        <v>0</v>
      </c>
    </row>
    <row r="47" spans="1:10" ht="12.75" hidden="1" x14ac:dyDescent="0.2">
      <c r="A47" s="715">
        <f t="shared" si="7"/>
        <v>0</v>
      </c>
      <c r="B47" s="716"/>
      <c r="C47" s="676">
        <f>E14</f>
        <v>0</v>
      </c>
      <c r="D47" s="642">
        <f t="shared" si="4"/>
        <v>0</v>
      </c>
      <c r="E47" s="677">
        <f t="shared" si="6"/>
        <v>0</v>
      </c>
      <c r="F47" s="680" t="str">
        <f>IFERROR(J47/$J$57,"0")</f>
        <v>0</v>
      </c>
      <c r="G47" s="642" t="str">
        <f t="shared" si="5"/>
        <v>0</v>
      </c>
      <c r="H47" s="642" t="str">
        <f t="shared" si="8"/>
        <v>0</v>
      </c>
      <c r="I47" s="643">
        <f>G14</f>
        <v>0</v>
      </c>
      <c r="J47" s="678">
        <f>I14</f>
        <v>0</v>
      </c>
    </row>
    <row r="48" spans="1:10" ht="12.75" hidden="1" x14ac:dyDescent="0.2">
      <c r="A48" s="715">
        <f t="shared" si="7"/>
        <v>0</v>
      </c>
      <c r="B48" s="716"/>
      <c r="C48" s="676">
        <f>E15</f>
        <v>0</v>
      </c>
      <c r="D48" s="642">
        <f t="shared" si="4"/>
        <v>0</v>
      </c>
      <c r="E48" s="677">
        <f t="shared" si="6"/>
        <v>0</v>
      </c>
      <c r="F48" s="680" t="str">
        <f>IFERROR(J48/$J$57,"0")</f>
        <v>0</v>
      </c>
      <c r="G48" s="642" t="str">
        <f t="shared" si="5"/>
        <v>0</v>
      </c>
      <c r="H48" s="642" t="str">
        <f t="shared" si="8"/>
        <v>0</v>
      </c>
      <c r="I48" s="643">
        <f>G15</f>
        <v>0</v>
      </c>
      <c r="J48" s="678">
        <f>I15</f>
        <v>0</v>
      </c>
    </row>
    <row r="49" spans="1:10" ht="12.75" hidden="1" x14ac:dyDescent="0.2">
      <c r="A49" s="715">
        <f t="shared" si="7"/>
        <v>0</v>
      </c>
      <c r="B49" s="716"/>
      <c r="C49" s="676">
        <f>E16</f>
        <v>0</v>
      </c>
      <c r="D49" s="642">
        <f t="shared" si="4"/>
        <v>0</v>
      </c>
      <c r="E49" s="677">
        <f t="shared" si="6"/>
        <v>0</v>
      </c>
      <c r="F49" s="680" t="str">
        <f>IFERROR(J49/$J$57,"0")</f>
        <v>0</v>
      </c>
      <c r="G49" s="642" t="str">
        <f t="shared" si="5"/>
        <v>0</v>
      </c>
      <c r="H49" s="642" t="str">
        <f t="shared" si="8"/>
        <v>0</v>
      </c>
      <c r="I49" s="643">
        <f>G16</f>
        <v>0</v>
      </c>
      <c r="J49" s="678">
        <f>I16</f>
        <v>0</v>
      </c>
    </row>
    <row r="50" spans="1:10" ht="12.75" hidden="1" x14ac:dyDescent="0.2">
      <c r="A50" s="715">
        <f t="shared" si="7"/>
        <v>0</v>
      </c>
      <c r="B50" s="716"/>
      <c r="C50" s="676">
        <f>E17</f>
        <v>0</v>
      </c>
      <c r="D50" s="642">
        <f t="shared" si="4"/>
        <v>0</v>
      </c>
      <c r="E50" s="677">
        <f t="shared" si="6"/>
        <v>0</v>
      </c>
      <c r="F50" s="680" t="str">
        <f>IFERROR(J50/$J$57,"0")</f>
        <v>0</v>
      </c>
      <c r="G50" s="642" t="str">
        <f t="shared" si="5"/>
        <v>0</v>
      </c>
      <c r="H50" s="642" t="str">
        <f t="shared" si="8"/>
        <v>0</v>
      </c>
      <c r="I50" s="643">
        <f>G17</f>
        <v>0</v>
      </c>
      <c r="J50" s="678">
        <f>I17</f>
        <v>0</v>
      </c>
    </row>
    <row r="51" spans="1:10" ht="12.75" hidden="1" x14ac:dyDescent="0.2">
      <c r="A51" s="715">
        <f t="shared" si="7"/>
        <v>0</v>
      </c>
      <c r="B51" s="716"/>
      <c r="C51" s="676">
        <f>E18</f>
        <v>0</v>
      </c>
      <c r="D51" s="642">
        <f t="shared" si="4"/>
        <v>0</v>
      </c>
      <c r="E51" s="677">
        <f t="shared" si="6"/>
        <v>0</v>
      </c>
      <c r="F51" s="680" t="str">
        <f>IFERROR(J51/$J$57,"0")</f>
        <v>0</v>
      </c>
      <c r="G51" s="642" t="str">
        <f t="shared" si="5"/>
        <v>0</v>
      </c>
      <c r="H51" s="642" t="str">
        <f t="shared" si="8"/>
        <v>0</v>
      </c>
      <c r="I51" s="643">
        <f>G18</f>
        <v>0</v>
      </c>
      <c r="J51" s="678">
        <f>I18</f>
        <v>0</v>
      </c>
    </row>
    <row r="52" spans="1:10" ht="12.75" hidden="1" x14ac:dyDescent="0.2">
      <c r="A52" s="715">
        <f t="shared" si="7"/>
        <v>0</v>
      </c>
      <c r="B52" s="716"/>
      <c r="C52" s="676">
        <f>E19</f>
        <v>0</v>
      </c>
      <c r="D52" s="642">
        <f t="shared" si="4"/>
        <v>0</v>
      </c>
      <c r="E52" s="677">
        <f t="shared" si="6"/>
        <v>0</v>
      </c>
      <c r="F52" s="680" t="str">
        <f>IFERROR(J52/$J$57,"0")</f>
        <v>0</v>
      </c>
      <c r="G52" s="642" t="str">
        <f t="shared" si="5"/>
        <v>0</v>
      </c>
      <c r="H52" s="642" t="str">
        <f t="shared" si="8"/>
        <v>0</v>
      </c>
      <c r="I52" s="643">
        <f>G19</f>
        <v>0</v>
      </c>
      <c r="J52" s="678">
        <f>I19</f>
        <v>0</v>
      </c>
    </row>
    <row r="53" spans="1:10" ht="12.75" hidden="1" x14ac:dyDescent="0.2">
      <c r="A53" s="715">
        <f t="shared" si="7"/>
        <v>0</v>
      </c>
      <c r="B53" s="716"/>
      <c r="C53" s="676">
        <f>E20</f>
        <v>0</v>
      </c>
      <c r="D53" s="642">
        <f>IFERROR(I53-H53-G53,"0")</f>
        <v>0</v>
      </c>
      <c r="E53" s="677">
        <f t="shared" si="6"/>
        <v>0</v>
      </c>
      <c r="F53" s="680" t="str">
        <f>IFERROR(J53/$J$57,"0")</f>
        <v>0</v>
      </c>
      <c r="G53" s="642" t="str">
        <f t="shared" si="5"/>
        <v>0</v>
      </c>
      <c r="H53" s="642" t="str">
        <f t="shared" si="8"/>
        <v>0</v>
      </c>
      <c r="I53" s="643">
        <f>G20</f>
        <v>0</v>
      </c>
      <c r="J53" s="678">
        <f>I20</f>
        <v>0</v>
      </c>
    </row>
    <row r="54" spans="1:10" ht="12.75" hidden="1" x14ac:dyDescent="0.2">
      <c r="A54" s="715">
        <f t="shared" si="7"/>
        <v>0</v>
      </c>
      <c r="B54" s="716"/>
      <c r="C54" s="676">
        <f>E21</f>
        <v>0</v>
      </c>
      <c r="D54" s="642">
        <f t="shared" si="4"/>
        <v>0</v>
      </c>
      <c r="E54" s="677">
        <f>C54*D54</f>
        <v>0</v>
      </c>
      <c r="F54" s="680" t="str">
        <f>IFERROR(J54/$J$57,"0")</f>
        <v>0</v>
      </c>
      <c r="G54" s="642" t="str">
        <f t="shared" si="5"/>
        <v>0</v>
      </c>
      <c r="H54" s="642" t="str">
        <f t="shared" si="8"/>
        <v>0</v>
      </c>
      <c r="I54" s="643">
        <f>G21</f>
        <v>0</v>
      </c>
      <c r="J54" s="678">
        <f>I21</f>
        <v>0</v>
      </c>
    </row>
    <row r="55" spans="1:10" ht="12.75" hidden="1" x14ac:dyDescent="0.2">
      <c r="A55" s="715">
        <f t="shared" si="7"/>
        <v>0</v>
      </c>
      <c r="B55" s="716"/>
      <c r="C55" s="676">
        <f>E22</f>
        <v>0</v>
      </c>
      <c r="D55" s="642">
        <f t="shared" si="4"/>
        <v>0</v>
      </c>
      <c r="E55" s="677">
        <f t="shared" si="6"/>
        <v>0</v>
      </c>
      <c r="F55" s="680" t="str">
        <f>IFERROR(J55/$J$57,"0")</f>
        <v>0</v>
      </c>
      <c r="G55" s="642" t="str">
        <f t="shared" si="5"/>
        <v>0</v>
      </c>
      <c r="H55" s="642" t="str">
        <f t="shared" si="8"/>
        <v>0</v>
      </c>
      <c r="I55" s="643">
        <f>G22</f>
        <v>0</v>
      </c>
      <c r="J55" s="678">
        <f>I22</f>
        <v>0</v>
      </c>
    </row>
    <row r="56" spans="1:10" ht="13.5" hidden="1" thickBot="1" x14ac:dyDescent="0.25">
      <c r="A56" s="715">
        <v>0</v>
      </c>
      <c r="B56" s="716"/>
      <c r="C56" s="676">
        <f t="shared" ref="C56" si="9">E23</f>
        <v>0</v>
      </c>
      <c r="D56" s="642">
        <f t="shared" si="4"/>
        <v>0</v>
      </c>
      <c r="E56" s="677">
        <f t="shared" si="6"/>
        <v>0</v>
      </c>
      <c r="F56" s="680" t="str">
        <f>IFERROR(J56/$J$57,"0")</f>
        <v>0</v>
      </c>
      <c r="G56" s="642" t="str">
        <f t="shared" si="5"/>
        <v>0</v>
      </c>
      <c r="H56" s="642" t="str">
        <f t="shared" si="8"/>
        <v>0</v>
      </c>
      <c r="I56" s="643">
        <f t="shared" ref="I56" si="10">G23</f>
        <v>0</v>
      </c>
      <c r="J56" s="684">
        <f t="shared" ref="J56" si="11">I23</f>
        <v>0</v>
      </c>
    </row>
    <row r="57" spans="1:10" ht="13.5" thickBot="1" x14ac:dyDescent="0.25">
      <c r="A57" s="717" t="s">
        <v>8</v>
      </c>
      <c r="B57" s="718"/>
      <c r="C57" s="644">
        <f t="shared" ref="C57" si="12">E24</f>
        <v>4877</v>
      </c>
      <c r="D57" s="682"/>
      <c r="E57" s="645">
        <f>SUM(E37:E56)</f>
        <v>0</v>
      </c>
      <c r="F57" s="679" t="str">
        <f>IFERROR(J57/$J$57,"0")</f>
        <v>0</v>
      </c>
      <c r="G57" s="746"/>
      <c r="H57" s="747"/>
      <c r="I57" s="747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38" t="s">
        <v>276</v>
      </c>
      <c r="D59" s="739"/>
      <c r="E59" s="739"/>
      <c r="F59" s="742">
        <f>(C32+H32+E57)-J57</f>
        <v>0</v>
      </c>
      <c r="G59" s="742"/>
      <c r="H59" s="743"/>
      <c r="I59" s="650"/>
      <c r="J59" s="650"/>
    </row>
    <row r="60" spans="1:10" ht="15.75" customHeight="1" x14ac:dyDescent="0.2">
      <c r="C60" s="738" t="s">
        <v>269</v>
      </c>
      <c r="D60" s="739"/>
      <c r="E60" s="739"/>
      <c r="F60" s="742">
        <f>C32+H32+E57</f>
        <v>0</v>
      </c>
      <c r="G60" s="742"/>
      <c r="H60" s="743"/>
      <c r="I60" s="663"/>
      <c r="J60" s="628"/>
    </row>
    <row r="61" spans="1:10" ht="15" customHeight="1" thickBot="1" x14ac:dyDescent="0.25">
      <c r="C61" s="740" t="s">
        <v>279</v>
      </c>
      <c r="D61" s="741"/>
      <c r="E61" s="741"/>
      <c r="F61" s="744">
        <f>F60*12</f>
        <v>0</v>
      </c>
      <c r="G61" s="744"/>
      <c r="H61" s="745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E9:F9"/>
    <mergeCell ref="E10:F10"/>
    <mergeCell ref="E11:F11"/>
    <mergeCell ref="E12:F12"/>
    <mergeCell ref="E13:F13"/>
    <mergeCell ref="E19:F19"/>
    <mergeCell ref="E20:F20"/>
    <mergeCell ref="E21:F21"/>
    <mergeCell ref="E22:F22"/>
    <mergeCell ref="E17:F17"/>
    <mergeCell ref="E18:F18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C32:D32"/>
    <mergeCell ref="A41:B41"/>
    <mergeCell ref="A42:B42"/>
    <mergeCell ref="A43:B43"/>
    <mergeCell ref="A3:D3"/>
    <mergeCell ref="A4:D4"/>
    <mergeCell ref="A6:D6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5:D5"/>
    <mergeCell ref="A7:D7"/>
    <mergeCell ref="I4:J4"/>
    <mergeCell ref="A1:J1"/>
    <mergeCell ref="G3:H3"/>
    <mergeCell ref="I3:J3"/>
    <mergeCell ref="A24:D24"/>
    <mergeCell ref="E3:F3"/>
    <mergeCell ref="E4:F4"/>
    <mergeCell ref="E6:F6"/>
    <mergeCell ref="E8:F8"/>
    <mergeCell ref="E24:F24"/>
    <mergeCell ref="A2:J2"/>
    <mergeCell ref="I24:J24"/>
    <mergeCell ref="A23:D23"/>
    <mergeCell ref="I23:J23"/>
    <mergeCell ref="A20:D20"/>
    <mergeCell ref="A21:D21"/>
    <mergeCell ref="A22:D22"/>
    <mergeCell ref="I9:J9"/>
    <mergeCell ref="I10:J10"/>
    <mergeCell ref="I11:J11"/>
    <mergeCell ref="A56:B56"/>
    <mergeCell ref="A57:B57"/>
    <mergeCell ref="A36:B36"/>
    <mergeCell ref="A54:B54"/>
    <mergeCell ref="A55:B55"/>
    <mergeCell ref="A53:B53"/>
    <mergeCell ref="A52:B52"/>
    <mergeCell ref="A37:B37"/>
    <mergeCell ref="A38:B38"/>
    <mergeCell ref="A49:B49"/>
    <mergeCell ref="A50:B50"/>
    <mergeCell ref="A51:B51"/>
    <mergeCell ref="A44:B44"/>
    <mergeCell ref="A45:B45"/>
    <mergeCell ref="A46:B46"/>
    <mergeCell ref="A47:B47"/>
    <mergeCell ref="A48:B48"/>
    <mergeCell ref="E5:F5"/>
    <mergeCell ref="E7:F7"/>
    <mergeCell ref="A39:B39"/>
    <mergeCell ref="A40:B40"/>
    <mergeCell ref="I5:J5"/>
    <mergeCell ref="I7:J7"/>
    <mergeCell ref="I6:J6"/>
    <mergeCell ref="I8:J8"/>
    <mergeCell ref="I22:J2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12:J12"/>
    <mergeCell ref="E23:F23"/>
    <mergeCell ref="E14:F14"/>
    <mergeCell ref="E15:F15"/>
    <mergeCell ref="E16:F1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2" t="s">
        <v>241</v>
      </c>
      <c r="B1" s="772"/>
      <c r="C1" s="772"/>
      <c r="D1" s="772"/>
      <c r="E1" s="772"/>
      <c r="F1" s="772"/>
      <c r="G1" s="344"/>
      <c r="H1" s="315"/>
      <c r="I1" s="315"/>
      <c r="J1" s="315"/>
      <c r="K1" s="315"/>
    </row>
    <row r="2" spans="1:14" s="365" customFormat="1" ht="45" customHeight="1" x14ac:dyDescent="0.25">
      <c r="A2" s="773" t="s">
        <v>196</v>
      </c>
      <c r="B2" s="77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0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9" t="s">
        <v>191</v>
      </c>
      <c r="B15" s="780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9" t="s">
        <v>192</v>
      </c>
      <c r="B16" s="780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9" t="s">
        <v>193</v>
      </c>
      <c r="B17" s="780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1" t="s">
        <v>8</v>
      </c>
      <c r="B18" s="782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3"/>
      <c r="B26" s="784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3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5" t="s">
        <v>58</v>
      </c>
      <c r="B41" s="786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7" t="s">
        <v>59</v>
      </c>
      <c r="B42" s="778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7" t="s">
        <v>60</v>
      </c>
      <c r="B44" s="778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7" t="s">
        <v>24</v>
      </c>
      <c r="B45" s="788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7" t="s">
        <v>26</v>
      </c>
      <c r="B46" s="788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89" t="s">
        <v>27</v>
      </c>
      <c r="B47" s="790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1"/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2" t="s">
        <v>209</v>
      </c>
      <c r="B1" s="772"/>
      <c r="C1" s="772"/>
      <c r="D1" s="772"/>
      <c r="E1" s="772"/>
      <c r="F1" s="77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1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3" t="s">
        <v>213</v>
      </c>
      <c r="B9" s="794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3" t="s">
        <v>214</v>
      </c>
      <c r="B10" s="794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3" t="s">
        <v>215</v>
      </c>
      <c r="B11" s="794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3" t="s">
        <v>216</v>
      </c>
      <c r="B12" s="794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3" t="s">
        <v>220</v>
      </c>
      <c r="B13" s="794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3" t="s">
        <v>221</v>
      </c>
      <c r="B14" s="794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3" t="s">
        <v>217</v>
      </c>
      <c r="B15" s="794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3" t="s">
        <v>218</v>
      </c>
      <c r="B16" s="794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3" t="s">
        <v>219</v>
      </c>
      <c r="B17" s="794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4"/>
      <c r="B26" s="784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4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2" t="s">
        <v>58</v>
      </c>
      <c r="B43" s="792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2" t="s">
        <v>59</v>
      </c>
      <c r="B44" s="792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2" t="s">
        <v>60</v>
      </c>
      <c r="B46" s="792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8" t="s">
        <v>24</v>
      </c>
      <c r="B47" s="788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8" t="s">
        <v>26</v>
      </c>
      <c r="B48" s="788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8" t="s">
        <v>27</v>
      </c>
      <c r="B49" s="788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1"/>
      <c r="B50" s="791"/>
      <c r="C50" s="791"/>
      <c r="D50" s="791"/>
      <c r="E50" s="791"/>
      <c r="F50" s="791"/>
      <c r="G50" s="791"/>
      <c r="H50" s="791"/>
      <c r="I50" s="791"/>
      <c r="J50" s="791"/>
      <c r="K50" s="791"/>
      <c r="L50" s="791"/>
      <c r="M50" s="791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7" t="s">
        <v>205</v>
      </c>
      <c r="B1" s="797"/>
      <c r="C1" s="797"/>
      <c r="D1" s="797"/>
      <c r="E1" s="797"/>
      <c r="F1" s="797"/>
      <c r="G1" s="555"/>
      <c r="H1" s="555"/>
    </row>
    <row r="2" spans="1:13" s="196" customFormat="1" ht="60" customHeight="1" x14ac:dyDescent="0.25">
      <c r="A2" s="798" t="s">
        <v>196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1" t="s">
        <v>37</v>
      </c>
      <c r="B7" s="77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4" t="s">
        <v>8</v>
      </c>
      <c r="B14" s="784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4"/>
      <c r="B22" s="784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4" t="s">
        <v>8</v>
      </c>
      <c r="B23" s="784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6" t="s">
        <v>58</v>
      </c>
      <c r="B39" s="796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2" t="s">
        <v>59</v>
      </c>
      <c r="B40" s="792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2" t="s">
        <v>60</v>
      </c>
      <c r="B42" s="792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8" t="s">
        <v>24</v>
      </c>
      <c r="B43" s="788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8" t="s">
        <v>26</v>
      </c>
      <c r="B44" s="788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8" t="s">
        <v>27</v>
      </c>
      <c r="B45" s="788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0" t="s">
        <v>37</v>
      </c>
      <c r="B7" s="77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3" t="s">
        <v>8</v>
      </c>
      <c r="B14" s="784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3"/>
      <c r="B22" s="784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3" t="s">
        <v>8</v>
      </c>
      <c r="B23" s="784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796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2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2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7" t="s">
        <v>24</v>
      </c>
      <c r="B43" s="788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7" t="s">
        <v>26</v>
      </c>
      <c r="B44" s="788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89" t="s">
        <v>27</v>
      </c>
      <c r="B45" s="790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6" t="s">
        <v>58</v>
      </c>
      <c r="B44" s="796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2" t="s">
        <v>59</v>
      </c>
      <c r="B45" s="792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2" t="s">
        <v>60</v>
      </c>
      <c r="B47" s="792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6" t="s">
        <v>58</v>
      </c>
      <c r="B44" s="796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2" t="s">
        <v>59</v>
      </c>
      <c r="B45" s="792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2" t="s">
        <v>60</v>
      </c>
      <c r="B47" s="792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2" t="s">
        <v>206</v>
      </c>
      <c r="B1" s="812"/>
      <c r="C1" s="812"/>
      <c r="D1" s="812"/>
      <c r="E1" s="812"/>
      <c r="F1" s="812"/>
      <c r="G1" s="410"/>
      <c r="H1" s="410"/>
      <c r="I1" s="410"/>
      <c r="J1" s="410"/>
    </row>
    <row r="2" spans="1:13" s="414" customFormat="1" ht="75" customHeight="1" x14ac:dyDescent="0.25">
      <c r="A2" s="813" t="s">
        <v>28</v>
      </c>
      <c r="B2" s="81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1" t="s">
        <v>34</v>
      </c>
      <c r="B4" s="811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1" t="s">
        <v>35</v>
      </c>
      <c r="B5" s="811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1" t="s">
        <v>36</v>
      </c>
      <c r="B6" s="811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1" t="s">
        <v>37</v>
      </c>
      <c r="B7" s="81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1">
        <v>7</v>
      </c>
      <c r="B15" s="811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1">
        <v>8</v>
      </c>
      <c r="B16" s="811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1">
        <v>9</v>
      </c>
      <c r="B17" s="811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5" t="s">
        <v>8</v>
      </c>
      <c r="B18" s="815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1" t="s">
        <v>52</v>
      </c>
      <c r="B24" s="811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5"/>
      <c r="B26" s="815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5" t="s">
        <v>8</v>
      </c>
      <c r="B27" s="815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6" t="s">
        <v>58</v>
      </c>
      <c r="B43" s="816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7" t="s">
        <v>24</v>
      </c>
      <c r="B47" s="817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7" t="s">
        <v>26</v>
      </c>
      <c r="B48" s="817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7" t="s">
        <v>27</v>
      </c>
      <c r="B49" s="817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8"/>
      <c r="B50" s="818"/>
      <c r="C50" s="818"/>
      <c r="D50" s="818"/>
      <c r="E50" s="818"/>
      <c r="F50" s="818"/>
      <c r="G50" s="818"/>
      <c r="H50" s="818"/>
      <c r="I50" s="818"/>
      <c r="J50" s="818"/>
      <c r="K50" s="818"/>
      <c r="L50" s="818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9" t="s">
        <v>28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1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4"/>
      <c r="B26" s="784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4" t="s">
        <v>8</v>
      </c>
      <c r="B27" s="784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6" t="s">
        <v>58</v>
      </c>
      <c r="B43" s="796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2" t="s">
        <v>59</v>
      </c>
      <c r="B44" s="792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2" t="s">
        <v>60</v>
      </c>
      <c r="B46" s="792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8" t="s">
        <v>24</v>
      </c>
      <c r="B47" s="788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8" t="s">
        <v>26</v>
      </c>
      <c r="B48" s="788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8" t="s">
        <v>27</v>
      </c>
      <c r="B49" s="788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9"/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20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0" t="s">
        <v>37</v>
      </c>
      <c r="B7" s="77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1" t="s">
        <v>8</v>
      </c>
      <c r="B20" s="782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3"/>
      <c r="B28" s="784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3" t="s">
        <v>8</v>
      </c>
      <c r="B29" s="784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796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2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2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7" t="s">
        <v>24</v>
      </c>
      <c r="B49" s="788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7" t="s">
        <v>26</v>
      </c>
      <c r="B50" s="788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89" t="s">
        <v>27</v>
      </c>
      <c r="B51" s="790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3" t="s">
        <v>28</v>
      </c>
      <c r="B2" s="81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1" t="s">
        <v>34</v>
      </c>
      <c r="B4" s="811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1" t="s">
        <v>35</v>
      </c>
      <c r="B5" s="811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1" t="s">
        <v>36</v>
      </c>
      <c r="B6" s="811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1" t="s">
        <v>37</v>
      </c>
      <c r="B7" s="81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3" t="s">
        <v>240</v>
      </c>
      <c r="B16" s="823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3" t="s">
        <v>243</v>
      </c>
      <c r="B18" s="823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5" t="s">
        <v>8</v>
      </c>
      <c r="B20" s="815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1" t="s">
        <v>52</v>
      </c>
      <c r="B26" s="811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5"/>
      <c r="B28" s="815"/>
      <c r="G28" s="415"/>
      <c r="H28" s="415"/>
      <c r="I28" s="415"/>
      <c r="J28" s="415"/>
    </row>
    <row r="29" spans="1:17" hidden="1" x14ac:dyDescent="0.2">
      <c r="A29" s="815" t="s">
        <v>8</v>
      </c>
      <c r="B29" s="815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7" t="s">
        <v>24</v>
      </c>
      <c r="B49" s="817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7" t="s">
        <v>26</v>
      </c>
      <c r="B50" s="817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7" t="s">
        <v>27</v>
      </c>
      <c r="B51" s="817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5" t="s">
        <v>165</v>
      </c>
      <c r="B1" s="835"/>
      <c r="C1" s="835"/>
      <c r="D1" s="835"/>
      <c r="E1" s="835"/>
      <c r="F1" s="835"/>
    </row>
    <row r="2" spans="1:11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7" t="s">
        <v>164</v>
      </c>
      <c r="B3" s="828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3" t="s">
        <v>169</v>
      </c>
      <c r="B5" s="83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7" t="s">
        <v>8</v>
      </c>
      <c r="B9" s="828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29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0" t="s">
        <v>22</v>
      </c>
      <c r="B26" s="830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1" t="s">
        <v>60</v>
      </c>
      <c r="B27" s="831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4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4" t="s">
        <v>26</v>
      </c>
      <c r="B29" s="82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7" t="s">
        <v>164</v>
      </c>
      <c r="B3" s="828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7" t="s">
        <v>8</v>
      </c>
      <c r="B9" s="828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0" t="s">
        <v>178</v>
      </c>
      <c r="I15" s="839" t="s">
        <v>177</v>
      </c>
      <c r="J15" s="839"/>
    </row>
    <row r="16" spans="1:13" ht="9" customHeight="1" x14ac:dyDescent="0.25">
      <c r="A16" s="264"/>
      <c r="B16" s="258"/>
      <c r="C16" s="257"/>
      <c r="D16" s="257"/>
      <c r="E16" s="244"/>
      <c r="F16" s="244"/>
      <c r="H16" s="84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29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0" t="s">
        <v>22</v>
      </c>
      <c r="B26" s="830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1" t="s">
        <v>60</v>
      </c>
      <c r="B27" s="831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4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4" t="s">
        <v>26</v>
      </c>
      <c r="B29" s="82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7" t="s">
        <v>164</v>
      </c>
      <c r="B3" s="828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7" t="s">
        <v>8</v>
      </c>
      <c r="B9" s="828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7" t="s">
        <v>60</v>
      </c>
      <c r="B27" s="828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5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5" t="s">
        <v>26</v>
      </c>
      <c r="B29" s="82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2 - Nova Iguaçu II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2 - Nova Iguaçu II'!Area_de_impressao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2024-04-24T14:46:41Z</dcterms:modified>
  <dc:language>pt-BR</dc:language>
</cp:coreProperties>
</file>